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OneDrive\Desktop\S Drive\Budget\2024 Budget\"/>
    </mc:Choice>
  </mc:AlternateContent>
  <xr:revisionPtr revIDLastSave="0" documentId="13_ncr:1_{61E68780-EB88-471C-B5D8-A0393FAFD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Adopted Budget" sheetId="3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3" l="1"/>
  <c r="K45" i="3"/>
  <c r="K74" i="3"/>
  <c r="K53" i="3"/>
  <c r="K39" i="3"/>
  <c r="K34" i="3"/>
  <c r="K10" i="3"/>
  <c r="J74" i="3" l="1"/>
  <c r="J63" i="3"/>
  <c r="J34" i="3"/>
  <c r="J45" i="3"/>
  <c r="J53" i="3"/>
  <c r="J10" i="3"/>
  <c r="J77" i="3" s="1"/>
  <c r="I34" i="3"/>
  <c r="H39" i="3"/>
  <c r="J76" i="3" l="1"/>
  <c r="J78" i="3" s="1"/>
  <c r="I39" i="3"/>
  <c r="I77" i="3" l="1"/>
  <c r="I74" i="3"/>
  <c r="I63" i="3"/>
  <c r="I53" i="3"/>
  <c r="I45" i="3"/>
  <c r="I76" i="3" l="1"/>
  <c r="I78" i="3" s="1"/>
  <c r="H63" i="3"/>
  <c r="H53" i="3"/>
  <c r="H45" i="3"/>
  <c r="H34" i="3"/>
  <c r="H10" i="3"/>
  <c r="G74" i="3" l="1"/>
  <c r="G63" i="3"/>
  <c r="G53" i="3"/>
  <c r="G45" i="3"/>
  <c r="G39" i="3"/>
  <c r="G34" i="3"/>
  <c r="G10" i="3"/>
  <c r="G77" i="3" s="1"/>
  <c r="G76" i="3" l="1"/>
  <c r="E45" i="3" l="1"/>
  <c r="E39" i="3"/>
  <c r="F34" i="3" l="1"/>
  <c r="E10" i="3"/>
  <c r="E77" i="3" s="1"/>
  <c r="E74" i="3"/>
  <c r="E63" i="3"/>
  <c r="E53" i="3"/>
  <c r="E76" i="3" l="1"/>
  <c r="E78" i="3" s="1"/>
  <c r="F10" i="3"/>
  <c r="F74" i="3" l="1"/>
  <c r="F63" i="3"/>
  <c r="F53" i="3"/>
  <c r="F45" i="3"/>
  <c r="F39" i="3"/>
  <c r="F76" i="3" l="1"/>
  <c r="D10" i="3"/>
  <c r="D77" i="3" s="1"/>
  <c r="D63" i="3"/>
  <c r="D39" i="3" l="1"/>
  <c r="D74" i="3"/>
  <c r="C74" i="3"/>
  <c r="C63" i="3"/>
  <c r="D53" i="3"/>
  <c r="D45" i="3"/>
  <c r="D34" i="3"/>
  <c r="C45" i="3"/>
  <c r="C34" i="3"/>
  <c r="B74" i="3"/>
  <c r="B63" i="3"/>
  <c r="B53" i="3"/>
  <c r="B45" i="3"/>
  <c r="B34" i="3"/>
  <c r="C76" i="3" l="1"/>
  <c r="B76" i="3"/>
  <c r="D76" i="3"/>
  <c r="D78" i="3" s="1"/>
  <c r="F77" i="3"/>
  <c r="F78" i="3" s="1"/>
</calcChain>
</file>

<file path=xl/sharedStrings.xml><?xml version="1.0" encoding="utf-8"?>
<sst xmlns="http://schemas.openxmlformats.org/spreadsheetml/2006/main" count="95" uniqueCount="88">
  <si>
    <t>Auditor/CPA</t>
  </si>
  <si>
    <t>Gasoline</t>
  </si>
  <si>
    <t>Well Plugging Assistance</t>
  </si>
  <si>
    <t>Election</t>
  </si>
  <si>
    <t>Public Education</t>
  </si>
  <si>
    <t>Pest Control</t>
  </si>
  <si>
    <t>Comments</t>
  </si>
  <si>
    <t>Administrative</t>
  </si>
  <si>
    <t>EXPENSE</t>
  </si>
  <si>
    <t>Advertising/Notices</t>
  </si>
  <si>
    <t>Insurance - Auto</t>
  </si>
  <si>
    <t>Insurance - Board Liability</t>
  </si>
  <si>
    <t>Insurance - Property</t>
  </si>
  <si>
    <t>Capital Outlay</t>
  </si>
  <si>
    <t>Conservation</t>
  </si>
  <si>
    <t>Landscaping</t>
  </si>
  <si>
    <t>Utilities</t>
  </si>
  <si>
    <t>Simple IRA Match</t>
  </si>
  <si>
    <t>Legal Fees</t>
  </si>
  <si>
    <t>INCOME</t>
  </si>
  <si>
    <t>Fines</t>
  </si>
  <si>
    <t>Personnel</t>
  </si>
  <si>
    <t>Continuing Education/Training</t>
  </si>
  <si>
    <t>Organization Dues/Memberships</t>
  </si>
  <si>
    <t>Outside Printing/Reproduction</t>
  </si>
  <si>
    <t>Travel</t>
  </si>
  <si>
    <t>Truck Maintenance/Repair</t>
  </si>
  <si>
    <t>Facility</t>
  </si>
  <si>
    <t>Payroll Tax</t>
  </si>
  <si>
    <t>Professional Services</t>
  </si>
  <si>
    <t>Bank Services Fees</t>
  </si>
  <si>
    <t>Hydrologist/Engineers</t>
  </si>
  <si>
    <t>Meetings</t>
  </si>
  <si>
    <t>ADOPTED 2016 Budget</t>
  </si>
  <si>
    <t>AMENDED 2016 Budget</t>
  </si>
  <si>
    <t xml:space="preserve">Adopted 2018 Budget </t>
  </si>
  <si>
    <t>Amended 2018 Budget</t>
  </si>
  <si>
    <t>2019 Budget Adopted Budget</t>
  </si>
  <si>
    <t>Proposed 2019 Budget Amendments</t>
  </si>
  <si>
    <t>Consulting</t>
  </si>
  <si>
    <t>4H Water Ambassador Sponsorship</t>
  </si>
  <si>
    <t>Furniture/Fixtures</t>
  </si>
  <si>
    <t>2019 Year End Totals</t>
  </si>
  <si>
    <t>2020 Amended Budget</t>
  </si>
  <si>
    <t>Office Supplies</t>
  </si>
  <si>
    <t>Vehicle Purchase</t>
  </si>
  <si>
    <t>UBEO contract ($130/mo)</t>
  </si>
  <si>
    <t>IT Support</t>
  </si>
  <si>
    <t>Office Equipment</t>
  </si>
  <si>
    <t>Insurance - Staff/Director Bonds</t>
  </si>
  <si>
    <t>Software Purchases/Subscriptions</t>
  </si>
  <si>
    <t>Copier Lease</t>
  </si>
  <si>
    <t>Tax rate, budget, electon notices</t>
  </si>
  <si>
    <t xml:space="preserve">3% District match </t>
  </si>
  <si>
    <t xml:space="preserve">Meter Purchase/Field Equipment </t>
  </si>
  <si>
    <t>Well Monitoring Equipment</t>
  </si>
  <si>
    <t>Medical/Dental/Life/AD&amp;D</t>
  </si>
  <si>
    <t>Assume $0.0083; 100% collections</t>
  </si>
  <si>
    <t>QB Of 365, MS, Adobe.</t>
  </si>
  <si>
    <t>6.2% &amp; 1.45%</t>
  </si>
  <si>
    <t xml:space="preserve">Use assigned funds </t>
  </si>
  <si>
    <t>TAGD. If budget over $250K, increases to $1580.</t>
  </si>
  <si>
    <t>Conference registration fees</t>
  </si>
  <si>
    <t xml:space="preserve"> </t>
  </si>
  <si>
    <t>J&amp;K med/dent 1,912/m x 12= 22,944.96 + 315 life/ADD=23,259</t>
  </si>
  <si>
    <t>Repair/Maintenance/Improvements</t>
  </si>
  <si>
    <t>Use unassigned funds for office updates</t>
  </si>
  <si>
    <t>Regular maintenance &amp; new landscaping</t>
  </si>
  <si>
    <t>2023 Amended     Budget</t>
  </si>
  <si>
    <t>Permit &amp; Open Records</t>
  </si>
  <si>
    <t>Fees</t>
  </si>
  <si>
    <t xml:space="preserve">Interest </t>
  </si>
  <si>
    <t>Taxes</t>
  </si>
  <si>
    <t xml:space="preserve">Janitorial  </t>
  </si>
  <si>
    <t>Water Quality Lab Testing</t>
  </si>
  <si>
    <t>General Manager</t>
  </si>
  <si>
    <t>Office Manager</t>
  </si>
  <si>
    <t>Field Technician</t>
  </si>
  <si>
    <t>Summer Intern</t>
  </si>
  <si>
    <t>Postage &amp; Box Rental</t>
  </si>
  <si>
    <t xml:space="preserve">Post Office </t>
  </si>
  <si>
    <t>Total</t>
  </si>
  <si>
    <t>Central Appraisal District</t>
  </si>
  <si>
    <t xml:space="preserve">Phone/Fax/Website </t>
  </si>
  <si>
    <t>TOTAL INCOME</t>
  </si>
  <si>
    <t>NET INCOME</t>
  </si>
  <si>
    <t>2024 Adopted Budget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</si>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</sst>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/>
    <xf numFmtId="3" fontId="0" fillId="2" borderId="1" xfId="0" applyNumberForma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1" fillId="0" borderId="1" xfId="0" applyFont="1" applyBorder="1"/>
    <xf numFmtId="3" fontId="6" fillId="0" borderId="1" xfId="0" applyNumberFormat="1" applyFont="1" applyBorder="1"/>
    <xf numFmtId="3" fontId="0" fillId="0" borderId="3" xfId="0" applyNumberFormat="1" applyBorder="1" applyAlignment="1">
      <alignment horizontal="right"/>
    </xf>
    <xf numFmtId="3" fontId="3" fillId="0" borderId="1" xfId="0" applyNumberFormat="1" applyFont="1" applyBorder="1"/>
    <xf numFmtId="3" fontId="6" fillId="0" borderId="12" xfId="0" applyNumberFormat="1" applyFont="1" applyBorder="1"/>
    <xf numFmtId="3" fontId="5" fillId="0" borderId="1" xfId="0" applyNumberFormat="1" applyFont="1" applyBorder="1"/>
    <xf numFmtId="3" fontId="5" fillId="4" borderId="1" xfId="0" applyNumberFormat="1" applyFont="1" applyFill="1" applyBorder="1"/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6" fillId="6" borderId="1" xfId="0" applyNumberFormat="1" applyFont="1" applyFill="1" applyBorder="1"/>
    <xf numFmtId="3" fontId="12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3" fontId="1" fillId="7" borderId="3" xfId="0" applyNumberFormat="1" applyFont="1" applyFill="1" applyBorder="1" applyAlignment="1">
      <alignment horizontal="right"/>
    </xf>
    <xf numFmtId="3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left"/>
    </xf>
    <xf numFmtId="3" fontId="5" fillId="7" borderId="1" xfId="0" applyNumberFormat="1" applyFont="1" applyFill="1" applyBorder="1"/>
    <xf numFmtId="0" fontId="0" fillId="0" borderId="0" xfId="0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0" fillId="0" borderId="0" xfId="0" applyNumberFormat="1"/>
    <xf numFmtId="3" fontId="3" fillId="8" borderId="3" xfId="0" applyNumberFormat="1" applyFont="1" applyFill="1" applyBorder="1" applyAlignment="1">
      <alignment horizontal="righ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6" fontId="16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2" xfId="0" applyFont="1" applyBorder="1"/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tabSelected="1" topLeftCell="A56" workbookViewId="0">
      <selection activeCell="L83" sqref="L83"/>
    </sheetView>
  </sheetViews>
  <sheetFormatPr defaultColWidth="9.140625" defaultRowHeight="15" x14ac:dyDescent="0.25"/>
  <cols>
    <col min="1" max="1" width="33" customWidth="1"/>
    <col min="2" max="3" width="10.5703125" hidden="1" customWidth="1"/>
    <col min="4" max="7" width="14.42578125" hidden="1" customWidth="1"/>
    <col min="8" max="9" width="13" hidden="1" customWidth="1"/>
    <col min="10" max="10" width="17.28515625" hidden="1" customWidth="1"/>
    <col min="11" max="11" width="14.7109375" customWidth="1"/>
    <col min="12" max="12" width="49.28515625" style="7" customWidth="1"/>
    <col min="13" max="13" width="9" customWidth="1"/>
    <col min="15" max="15" width="18.7109375" customWidth="1"/>
    <col min="16" max="16" width="9.140625" customWidth="1"/>
  </cols>
  <sheetData>
    <row r="1" spans="1:12" ht="25.5" customHeight="1" x14ac:dyDescent="0.25">
      <c r="A1" s="69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ht="17.2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2" ht="15" hidden="1" customHeight="1" x14ac:dyDescent="0.25">
      <c r="A3" s="75"/>
      <c r="B3" s="79" t="s">
        <v>33</v>
      </c>
      <c r="C3" s="79" t="s">
        <v>34</v>
      </c>
      <c r="D3" s="81" t="s">
        <v>35</v>
      </c>
      <c r="E3" s="81" t="s">
        <v>36</v>
      </c>
      <c r="F3" s="81" t="s">
        <v>37</v>
      </c>
      <c r="G3" s="81" t="s">
        <v>38</v>
      </c>
      <c r="H3" s="41"/>
      <c r="I3" s="79" t="s">
        <v>43</v>
      </c>
      <c r="J3" s="41"/>
      <c r="K3" s="41"/>
      <c r="L3" s="77" t="s">
        <v>6</v>
      </c>
    </row>
    <row r="4" spans="1:12" ht="42.75" customHeight="1" x14ac:dyDescent="0.25">
      <c r="A4" s="76"/>
      <c r="B4" s="80"/>
      <c r="C4" s="80"/>
      <c r="D4" s="82"/>
      <c r="E4" s="83"/>
      <c r="F4" s="82"/>
      <c r="G4" s="82"/>
      <c r="H4" s="42" t="s">
        <v>42</v>
      </c>
      <c r="I4" s="80"/>
      <c r="J4" s="58" t="s">
        <v>68</v>
      </c>
      <c r="K4" s="58" t="s">
        <v>86</v>
      </c>
      <c r="L4" s="78"/>
    </row>
    <row r="5" spans="1:12" x14ac:dyDescent="0.25">
      <c r="A5" s="1" t="s">
        <v>19</v>
      </c>
      <c r="B5" s="3"/>
      <c r="C5" s="3"/>
      <c r="D5" s="3"/>
      <c r="E5" s="3"/>
      <c r="F5" s="3"/>
      <c r="G5" s="3"/>
      <c r="H5" s="3"/>
      <c r="I5" s="3"/>
      <c r="J5" s="68"/>
      <c r="K5" s="3"/>
      <c r="L5" s="43"/>
    </row>
    <row r="6" spans="1:12" x14ac:dyDescent="0.25">
      <c r="A6" s="8" t="s">
        <v>20</v>
      </c>
      <c r="B6" s="9">
        <v>500</v>
      </c>
      <c r="C6" s="9">
        <v>500</v>
      </c>
      <c r="D6" s="9">
        <v>250</v>
      </c>
      <c r="E6" s="9">
        <v>250</v>
      </c>
      <c r="F6" s="9">
        <v>200</v>
      </c>
      <c r="G6" s="9">
        <v>200</v>
      </c>
      <c r="H6" s="9">
        <v>7600</v>
      </c>
      <c r="I6" s="9">
        <v>200</v>
      </c>
      <c r="J6" s="3">
        <v>200</v>
      </c>
      <c r="K6" s="3">
        <v>200</v>
      </c>
      <c r="L6" s="44"/>
    </row>
    <row r="7" spans="1:12" x14ac:dyDescent="0.25">
      <c r="A7" s="8" t="s">
        <v>71</v>
      </c>
      <c r="B7" s="9">
        <v>6410</v>
      </c>
      <c r="C7" s="9">
        <v>6410</v>
      </c>
      <c r="D7" s="9">
        <v>8000</v>
      </c>
      <c r="E7" s="9">
        <v>8000</v>
      </c>
      <c r="F7" s="9">
        <v>8000</v>
      </c>
      <c r="G7" s="9">
        <v>8000</v>
      </c>
      <c r="H7" s="9">
        <v>16234</v>
      </c>
      <c r="I7" s="9">
        <v>17500</v>
      </c>
      <c r="J7" s="3">
        <v>13000</v>
      </c>
      <c r="K7" s="3">
        <v>30000</v>
      </c>
      <c r="L7" s="43"/>
    </row>
    <row r="8" spans="1:12" x14ac:dyDescent="0.25">
      <c r="A8" s="8" t="s">
        <v>70</v>
      </c>
      <c r="B8" s="9">
        <v>600</v>
      </c>
      <c r="C8" s="9">
        <v>600</v>
      </c>
      <c r="D8" s="9">
        <v>200</v>
      </c>
      <c r="E8" s="9">
        <v>200</v>
      </c>
      <c r="F8" s="9">
        <v>350</v>
      </c>
      <c r="G8" s="9">
        <v>350</v>
      </c>
      <c r="H8" s="9">
        <v>500</v>
      </c>
      <c r="I8" s="9">
        <v>350</v>
      </c>
      <c r="J8" s="3">
        <v>350</v>
      </c>
      <c r="K8" s="3">
        <v>350</v>
      </c>
      <c r="L8" s="44" t="s">
        <v>69</v>
      </c>
    </row>
    <row r="9" spans="1:12" x14ac:dyDescent="0.25">
      <c r="A9" s="8" t="s">
        <v>72</v>
      </c>
      <c r="B9" s="9">
        <v>245424</v>
      </c>
      <c r="C9" s="9">
        <v>245424</v>
      </c>
      <c r="D9" s="9">
        <v>221080</v>
      </c>
      <c r="E9" s="9">
        <v>221080</v>
      </c>
      <c r="F9" s="3">
        <v>227034</v>
      </c>
      <c r="G9" s="3">
        <v>227034</v>
      </c>
      <c r="H9" s="3">
        <v>246400</v>
      </c>
      <c r="I9" s="3">
        <v>226323</v>
      </c>
      <c r="J9" s="3">
        <v>249160</v>
      </c>
      <c r="K9" s="15">
        <v>249160</v>
      </c>
      <c r="L9" s="43" t="s">
        <v>57</v>
      </c>
    </row>
    <row r="10" spans="1:12" x14ac:dyDescent="0.25">
      <c r="A10" s="11" t="s">
        <v>81</v>
      </c>
      <c r="B10" s="12">
        <v>253024</v>
      </c>
      <c r="C10" s="12">
        <v>253024</v>
      </c>
      <c r="D10" s="12">
        <f>SUM(D6:D9)</f>
        <v>229530</v>
      </c>
      <c r="E10" s="12">
        <f>SUM(E6:E9)</f>
        <v>229530</v>
      </c>
      <c r="F10" s="12">
        <f>SUM(F6:F9)</f>
        <v>235584</v>
      </c>
      <c r="G10" s="12">
        <f>SUM(G6:G9)</f>
        <v>235584</v>
      </c>
      <c r="H10" s="12">
        <f>SUM(H6:H9)</f>
        <v>270734</v>
      </c>
      <c r="I10" s="12">
        <v>244373</v>
      </c>
      <c r="J10" s="12">
        <f>SUM(J6:J9)</f>
        <v>262710</v>
      </c>
      <c r="K10" s="12">
        <f>SUM(K6:K9)</f>
        <v>279710</v>
      </c>
      <c r="L10" s="43"/>
    </row>
    <row r="11" spans="1:12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43"/>
    </row>
    <row r="12" spans="1:12" x14ac:dyDescent="0.25">
      <c r="A12" s="21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43"/>
    </row>
    <row r="13" spans="1:12" x14ac:dyDescent="0.25">
      <c r="A13" s="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45"/>
    </row>
    <row r="14" spans="1:12" x14ac:dyDescent="0.25">
      <c r="A14" s="8" t="s">
        <v>9</v>
      </c>
      <c r="B14" s="9">
        <v>350</v>
      </c>
      <c r="C14" s="9">
        <v>350</v>
      </c>
      <c r="D14" s="9">
        <v>1000</v>
      </c>
      <c r="E14" s="9">
        <v>1000</v>
      </c>
      <c r="F14" s="9">
        <v>1000</v>
      </c>
      <c r="G14" s="9">
        <v>1000</v>
      </c>
      <c r="H14" s="9">
        <v>642</v>
      </c>
      <c r="I14" s="9">
        <v>800</v>
      </c>
      <c r="J14" s="3">
        <v>600</v>
      </c>
      <c r="K14" s="3">
        <v>600</v>
      </c>
      <c r="L14" s="43" t="s">
        <v>52</v>
      </c>
    </row>
    <row r="15" spans="1:12" x14ac:dyDescent="0.25">
      <c r="A15" s="8" t="s">
        <v>22</v>
      </c>
      <c r="B15" s="9">
        <v>1000</v>
      </c>
      <c r="C15" s="9">
        <v>1000</v>
      </c>
      <c r="D15" s="9">
        <v>1100</v>
      </c>
      <c r="E15" s="9">
        <v>1100</v>
      </c>
      <c r="F15" s="9">
        <v>1100</v>
      </c>
      <c r="G15" s="9">
        <v>1100</v>
      </c>
      <c r="H15" s="9">
        <v>1235</v>
      </c>
      <c r="I15" s="9">
        <v>1100</v>
      </c>
      <c r="J15" s="3">
        <v>1250</v>
      </c>
      <c r="K15" s="3">
        <v>1250</v>
      </c>
      <c r="L15" s="43" t="s">
        <v>62</v>
      </c>
    </row>
    <row r="16" spans="1:12" x14ac:dyDescent="0.25">
      <c r="A16" s="8" t="s">
        <v>51</v>
      </c>
      <c r="B16" s="3">
        <v>2160</v>
      </c>
      <c r="C16" s="15">
        <v>2260</v>
      </c>
      <c r="D16" s="15">
        <v>1900</v>
      </c>
      <c r="E16" s="15">
        <v>2120</v>
      </c>
      <c r="F16" s="15">
        <v>2120</v>
      </c>
      <c r="G16" s="37">
        <v>2100</v>
      </c>
      <c r="H16" s="15">
        <v>1817</v>
      </c>
      <c r="I16" s="15">
        <v>2100</v>
      </c>
      <c r="J16" s="15">
        <v>1600</v>
      </c>
      <c r="K16" s="15">
        <v>1600</v>
      </c>
      <c r="L16" s="49" t="s">
        <v>46</v>
      </c>
    </row>
    <row r="17" spans="1:12" x14ac:dyDescent="0.25">
      <c r="A17" s="8" t="s">
        <v>3</v>
      </c>
      <c r="B17" s="9">
        <v>200</v>
      </c>
      <c r="C17" s="9">
        <v>200</v>
      </c>
      <c r="D17" s="9">
        <v>300</v>
      </c>
      <c r="E17" s="9">
        <v>300</v>
      </c>
      <c r="F17" s="3">
        <v>0</v>
      </c>
      <c r="G17" s="3">
        <v>0</v>
      </c>
      <c r="H17" s="3">
        <v>0</v>
      </c>
      <c r="I17" s="3">
        <v>200</v>
      </c>
      <c r="J17" s="3">
        <v>200</v>
      </c>
      <c r="K17" s="3">
        <v>200</v>
      </c>
      <c r="L17" s="43"/>
    </row>
    <row r="18" spans="1:12" x14ac:dyDescent="0.25">
      <c r="A18" s="8" t="s">
        <v>41</v>
      </c>
      <c r="B18" s="9"/>
      <c r="C18" s="9"/>
      <c r="D18" s="9"/>
      <c r="E18" s="9"/>
      <c r="F18" s="3"/>
      <c r="G18" s="3"/>
      <c r="H18" s="3">
        <v>0</v>
      </c>
      <c r="I18" s="3">
        <v>0</v>
      </c>
      <c r="J18" s="3">
        <v>700</v>
      </c>
      <c r="K18" s="3">
        <v>700</v>
      </c>
      <c r="L18" s="43"/>
    </row>
    <row r="19" spans="1:12" x14ac:dyDescent="0.25">
      <c r="A19" s="8" t="s">
        <v>48</v>
      </c>
      <c r="B19" s="9">
        <v>500</v>
      </c>
      <c r="C19" s="9">
        <v>500</v>
      </c>
      <c r="D19" s="9">
        <v>300</v>
      </c>
      <c r="E19" s="9">
        <v>300</v>
      </c>
      <c r="F19" s="9">
        <v>300</v>
      </c>
      <c r="G19" s="9">
        <v>300</v>
      </c>
      <c r="H19" s="9">
        <v>0</v>
      </c>
      <c r="I19" s="9">
        <v>150</v>
      </c>
      <c r="J19" s="3">
        <v>400</v>
      </c>
      <c r="K19" s="3">
        <v>200</v>
      </c>
      <c r="L19" s="43"/>
    </row>
    <row r="20" spans="1:12" x14ac:dyDescent="0.25">
      <c r="A20" s="8" t="s">
        <v>1</v>
      </c>
      <c r="B20" s="3">
        <v>1500</v>
      </c>
      <c r="C20" s="3">
        <v>1500</v>
      </c>
      <c r="D20" s="3">
        <v>1500</v>
      </c>
      <c r="E20" s="3">
        <v>1500</v>
      </c>
      <c r="F20" s="3">
        <v>1200</v>
      </c>
      <c r="G20" s="40">
        <v>1500</v>
      </c>
      <c r="H20" s="3">
        <v>1366</v>
      </c>
      <c r="I20" s="3">
        <v>1500</v>
      </c>
      <c r="J20" s="3">
        <v>2000</v>
      </c>
      <c r="K20" s="3">
        <v>2000</v>
      </c>
      <c r="L20" s="63"/>
    </row>
    <row r="21" spans="1:12" x14ac:dyDescent="0.25">
      <c r="A21" s="8" t="s">
        <v>10</v>
      </c>
      <c r="B21" s="3">
        <v>720</v>
      </c>
      <c r="C21" s="3">
        <v>720</v>
      </c>
      <c r="D21" s="3">
        <v>750</v>
      </c>
      <c r="E21" s="3">
        <v>750</v>
      </c>
      <c r="F21" s="3">
        <v>750</v>
      </c>
      <c r="G21" s="3">
        <v>750</v>
      </c>
      <c r="H21" s="3">
        <v>717</v>
      </c>
      <c r="I21" s="3">
        <v>780</v>
      </c>
      <c r="J21" s="3">
        <v>800</v>
      </c>
      <c r="K21" s="3">
        <v>1300</v>
      </c>
      <c r="L21" s="64"/>
    </row>
    <row r="22" spans="1:12" x14ac:dyDescent="0.25">
      <c r="A22" s="8" t="s">
        <v>11</v>
      </c>
      <c r="B22" s="3">
        <v>922</v>
      </c>
      <c r="C22" s="3">
        <v>922</v>
      </c>
      <c r="D22" s="3">
        <v>960</v>
      </c>
      <c r="E22" s="3">
        <v>984</v>
      </c>
      <c r="F22" s="3">
        <v>990</v>
      </c>
      <c r="G22" s="3">
        <v>990</v>
      </c>
      <c r="H22" s="3">
        <v>769</v>
      </c>
      <c r="I22" s="3">
        <v>1000</v>
      </c>
      <c r="J22" s="3">
        <v>1070</v>
      </c>
      <c r="K22" s="3">
        <v>1070</v>
      </c>
      <c r="L22" s="63"/>
    </row>
    <row r="23" spans="1:12" x14ac:dyDescent="0.25">
      <c r="A23" s="8" t="s">
        <v>12</v>
      </c>
      <c r="B23" s="9">
        <v>860</v>
      </c>
      <c r="C23" s="9">
        <v>860</v>
      </c>
      <c r="D23" s="9">
        <v>890</v>
      </c>
      <c r="E23" s="9">
        <v>890</v>
      </c>
      <c r="F23" s="9">
        <v>900</v>
      </c>
      <c r="G23" s="9">
        <v>900</v>
      </c>
      <c r="H23" s="9">
        <v>730</v>
      </c>
      <c r="I23" s="9">
        <v>800</v>
      </c>
      <c r="J23" s="3">
        <v>820</v>
      </c>
      <c r="K23" s="3">
        <v>820</v>
      </c>
      <c r="L23" s="43"/>
    </row>
    <row r="24" spans="1:12" x14ac:dyDescent="0.25">
      <c r="A24" s="8" t="s">
        <v>49</v>
      </c>
      <c r="B24" s="9">
        <v>405</v>
      </c>
      <c r="C24" s="10">
        <v>850</v>
      </c>
      <c r="D24" s="9">
        <v>480</v>
      </c>
      <c r="E24" s="9">
        <v>480</v>
      </c>
      <c r="F24" s="9">
        <v>480</v>
      </c>
      <c r="G24" s="9">
        <v>480</v>
      </c>
      <c r="H24" s="9">
        <v>309</v>
      </c>
      <c r="I24" s="9">
        <v>480</v>
      </c>
      <c r="J24" s="3">
        <v>650</v>
      </c>
      <c r="K24" s="3">
        <v>650</v>
      </c>
      <c r="L24" s="43"/>
    </row>
    <row r="25" spans="1:12" x14ac:dyDescent="0.25">
      <c r="A25" s="8" t="s">
        <v>32</v>
      </c>
      <c r="B25" s="9">
        <v>850</v>
      </c>
      <c r="C25" s="9">
        <v>850</v>
      </c>
      <c r="D25" s="9">
        <v>600</v>
      </c>
      <c r="E25" s="9">
        <v>600</v>
      </c>
      <c r="F25" s="9">
        <v>650</v>
      </c>
      <c r="G25" s="9">
        <v>650</v>
      </c>
      <c r="H25" s="9">
        <v>520</v>
      </c>
      <c r="I25" s="9">
        <v>500</v>
      </c>
      <c r="J25" s="3">
        <v>700</v>
      </c>
      <c r="K25" s="3">
        <v>700</v>
      </c>
      <c r="L25" s="49"/>
    </row>
    <row r="26" spans="1:12" x14ac:dyDescent="0.25">
      <c r="A26" s="8" t="s">
        <v>44</v>
      </c>
      <c r="B26" s="9">
        <v>500</v>
      </c>
      <c r="C26" s="9">
        <v>500</v>
      </c>
      <c r="D26" s="9">
        <v>400</v>
      </c>
      <c r="E26" s="9">
        <v>400</v>
      </c>
      <c r="F26" s="9">
        <v>400</v>
      </c>
      <c r="G26" s="9">
        <v>400</v>
      </c>
      <c r="H26" s="9">
        <v>576</v>
      </c>
      <c r="I26" s="9">
        <v>450</v>
      </c>
      <c r="J26" s="3">
        <v>500</v>
      </c>
      <c r="K26" s="3">
        <v>600</v>
      </c>
      <c r="L26" s="49"/>
    </row>
    <row r="27" spans="1:12" x14ac:dyDescent="0.25">
      <c r="A27" s="14" t="s">
        <v>23</v>
      </c>
      <c r="B27" s="15">
        <v>850</v>
      </c>
      <c r="C27" s="15">
        <v>850</v>
      </c>
      <c r="D27" s="15">
        <v>860</v>
      </c>
      <c r="E27" s="33">
        <v>1410</v>
      </c>
      <c r="F27" s="15">
        <v>1450</v>
      </c>
      <c r="G27" s="40">
        <v>1600</v>
      </c>
      <c r="H27" s="15">
        <v>1680</v>
      </c>
      <c r="I27" s="15">
        <v>1600</v>
      </c>
      <c r="J27" s="15">
        <v>1180</v>
      </c>
      <c r="K27" s="15">
        <v>1180</v>
      </c>
      <c r="L27" s="49" t="s">
        <v>61</v>
      </c>
    </row>
    <row r="28" spans="1:12" x14ac:dyDescent="0.25">
      <c r="A28" s="14" t="s">
        <v>24</v>
      </c>
      <c r="B28" s="3">
        <v>200</v>
      </c>
      <c r="C28" s="3">
        <v>200</v>
      </c>
      <c r="D28" s="3">
        <v>100</v>
      </c>
      <c r="E28" s="3">
        <v>100</v>
      </c>
      <c r="F28" s="3">
        <v>100</v>
      </c>
      <c r="G28" s="3">
        <v>100</v>
      </c>
      <c r="H28" s="3">
        <v>0</v>
      </c>
      <c r="I28" s="3">
        <v>100</v>
      </c>
      <c r="J28" s="3">
        <v>100</v>
      </c>
      <c r="K28" s="3">
        <v>100</v>
      </c>
      <c r="L28" s="49"/>
    </row>
    <row r="29" spans="1:12" s="4" customFormat="1" x14ac:dyDescent="0.25">
      <c r="A29" s="14" t="s">
        <v>83</v>
      </c>
      <c r="B29" s="15">
        <v>3050</v>
      </c>
      <c r="C29" s="15">
        <v>3450</v>
      </c>
      <c r="D29" s="15">
        <v>4300</v>
      </c>
      <c r="E29" s="15">
        <v>4400</v>
      </c>
      <c r="F29" s="15">
        <v>4400</v>
      </c>
      <c r="G29" s="15">
        <v>4400</v>
      </c>
      <c r="H29" s="15">
        <v>4002</v>
      </c>
      <c r="I29" s="15">
        <v>4450</v>
      </c>
      <c r="J29" s="15">
        <v>4000</v>
      </c>
      <c r="K29" s="15">
        <v>4000</v>
      </c>
      <c r="L29" s="49"/>
    </row>
    <row r="30" spans="1:12" x14ac:dyDescent="0.25">
      <c r="A30" s="14" t="s">
        <v>80</v>
      </c>
      <c r="B30" s="10">
        <v>75</v>
      </c>
      <c r="C30" s="10">
        <v>75</v>
      </c>
      <c r="D30" s="10">
        <v>80</v>
      </c>
      <c r="E30" s="10">
        <v>80</v>
      </c>
      <c r="F30" s="10">
        <v>80</v>
      </c>
      <c r="G30" s="10">
        <v>80</v>
      </c>
      <c r="H30" s="10">
        <v>76</v>
      </c>
      <c r="I30" s="10">
        <v>80</v>
      </c>
      <c r="J30" s="15">
        <v>100</v>
      </c>
      <c r="K30" s="15">
        <v>500</v>
      </c>
      <c r="L30" s="43" t="s">
        <v>79</v>
      </c>
    </row>
    <row r="31" spans="1:12" x14ac:dyDescent="0.25">
      <c r="A31" s="14" t="s">
        <v>50</v>
      </c>
      <c r="B31" s="19">
        <v>250</v>
      </c>
      <c r="C31" s="19">
        <v>150</v>
      </c>
      <c r="D31" s="19">
        <v>300</v>
      </c>
      <c r="E31" s="19">
        <v>300</v>
      </c>
      <c r="F31" s="19">
        <v>300</v>
      </c>
      <c r="G31" s="19">
        <v>300</v>
      </c>
      <c r="H31" s="19">
        <v>715</v>
      </c>
      <c r="I31" s="19">
        <v>1000</v>
      </c>
      <c r="J31" s="18">
        <v>1950</v>
      </c>
      <c r="K31" s="18">
        <v>1950</v>
      </c>
      <c r="L31" s="49" t="s">
        <v>58</v>
      </c>
    </row>
    <row r="32" spans="1:12" x14ac:dyDescent="0.25">
      <c r="A32" s="14" t="s">
        <v>25</v>
      </c>
      <c r="B32" s="15">
        <v>600</v>
      </c>
      <c r="C32" s="15">
        <v>600</v>
      </c>
      <c r="D32" s="15">
        <v>1000</v>
      </c>
      <c r="E32" s="15">
        <v>1000</v>
      </c>
      <c r="F32" s="15">
        <v>1000</v>
      </c>
      <c r="G32" s="37">
        <v>500</v>
      </c>
      <c r="H32" s="15">
        <v>730</v>
      </c>
      <c r="I32" s="15">
        <v>1000</v>
      </c>
      <c r="J32" s="15">
        <v>750</v>
      </c>
      <c r="K32" s="15">
        <v>750</v>
      </c>
      <c r="L32" s="47"/>
    </row>
    <row r="33" spans="1:12" x14ac:dyDescent="0.25">
      <c r="A33" s="14" t="s">
        <v>26</v>
      </c>
      <c r="B33" s="15">
        <v>600</v>
      </c>
      <c r="C33" s="15">
        <v>600</v>
      </c>
      <c r="D33" s="15">
        <v>500</v>
      </c>
      <c r="E33" s="15">
        <v>500</v>
      </c>
      <c r="F33" s="15">
        <v>500</v>
      </c>
      <c r="G33" s="15">
        <v>500</v>
      </c>
      <c r="H33" s="15">
        <v>1260</v>
      </c>
      <c r="I33" s="15">
        <v>500</v>
      </c>
      <c r="J33" s="15">
        <v>3780</v>
      </c>
      <c r="K33" s="15">
        <v>1000</v>
      </c>
      <c r="L33" s="48"/>
    </row>
    <row r="34" spans="1:12" x14ac:dyDescent="0.25">
      <c r="A34" s="51" t="s">
        <v>81</v>
      </c>
      <c r="B34" s="52">
        <f>SUM(B14:B33)</f>
        <v>15592</v>
      </c>
      <c r="C34" s="52">
        <f>SUM(C14:C33)</f>
        <v>16437</v>
      </c>
      <c r="D34" s="52">
        <f>SUM(D14:D33)</f>
        <v>17320</v>
      </c>
      <c r="E34" s="52">
        <v>19414</v>
      </c>
      <c r="F34" s="52">
        <f t="shared" ref="F34:K34" si="0">SUM(F14:F33)</f>
        <v>17720</v>
      </c>
      <c r="G34" s="52">
        <f t="shared" si="0"/>
        <v>17650</v>
      </c>
      <c r="H34" s="52">
        <f t="shared" si="0"/>
        <v>17144</v>
      </c>
      <c r="I34" s="52">
        <f t="shared" si="0"/>
        <v>18590</v>
      </c>
      <c r="J34" s="52">
        <f t="shared" si="0"/>
        <v>23150</v>
      </c>
      <c r="K34" s="52">
        <f t="shared" si="0"/>
        <v>21170</v>
      </c>
      <c r="L34" s="48"/>
    </row>
    <row r="35" spans="1:12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45"/>
    </row>
    <row r="36" spans="1:12" x14ac:dyDescent="0.25">
      <c r="A36" s="2" t="s">
        <v>13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45"/>
    </row>
    <row r="37" spans="1:12" x14ac:dyDescent="0.25">
      <c r="A37" s="14" t="s">
        <v>45</v>
      </c>
      <c r="B37" s="50"/>
      <c r="C37" s="50"/>
      <c r="D37" s="50"/>
      <c r="E37" s="50"/>
      <c r="F37" s="50"/>
      <c r="G37" s="50"/>
      <c r="H37" s="18">
        <v>0</v>
      </c>
      <c r="I37" s="18">
        <v>0</v>
      </c>
      <c r="J37" s="18">
        <v>0</v>
      </c>
      <c r="K37" s="18">
        <v>0</v>
      </c>
      <c r="L37" s="44" t="s">
        <v>60</v>
      </c>
    </row>
    <row r="38" spans="1:12" x14ac:dyDescent="0.25">
      <c r="A38" s="14" t="s">
        <v>55</v>
      </c>
      <c r="B38" s="50"/>
      <c r="C38" s="50"/>
      <c r="D38" s="50"/>
      <c r="E38" s="50"/>
      <c r="F38" s="50"/>
      <c r="G38" s="50"/>
      <c r="H38" s="18"/>
      <c r="I38" s="18"/>
      <c r="J38" s="18">
        <v>0</v>
      </c>
      <c r="K38" s="18">
        <v>0</v>
      </c>
      <c r="L38" s="45"/>
    </row>
    <row r="39" spans="1:12" x14ac:dyDescent="0.25">
      <c r="A39" s="51" t="s">
        <v>81</v>
      </c>
      <c r="B39" s="53">
        <v>250</v>
      </c>
      <c r="C39" s="53">
        <v>500</v>
      </c>
      <c r="D39" s="53">
        <f>SUM(D31:D31)</f>
        <v>300</v>
      </c>
      <c r="E39" s="53">
        <f>SUM(E31:E31)</f>
        <v>300</v>
      </c>
      <c r="F39" s="53">
        <f>SUM(F31:F31)</f>
        <v>300</v>
      </c>
      <c r="G39" s="53">
        <f>SUM(G31:G31)</f>
        <v>300</v>
      </c>
      <c r="H39" s="53">
        <f>SUM(H37:H37)</f>
        <v>0</v>
      </c>
      <c r="I39" s="53">
        <f>SUM(I37:I37)</f>
        <v>0</v>
      </c>
      <c r="J39" s="53">
        <v>0</v>
      </c>
      <c r="K39" s="53">
        <f>SUM(K37:K38)</f>
        <v>0</v>
      </c>
      <c r="L39" s="45"/>
    </row>
    <row r="40" spans="1:12" x14ac:dyDescent="0.25">
      <c r="A40" s="14"/>
      <c r="B40" s="19"/>
      <c r="C40" s="18"/>
      <c r="D40" s="19"/>
      <c r="E40" s="19"/>
      <c r="F40" s="19"/>
      <c r="G40" s="19"/>
      <c r="H40" s="19"/>
      <c r="I40" s="19"/>
      <c r="J40" s="19"/>
      <c r="K40" s="19"/>
      <c r="L40" s="45"/>
    </row>
    <row r="41" spans="1:12" x14ac:dyDescent="0.25">
      <c r="A41" s="2" t="s">
        <v>14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45"/>
    </row>
    <row r="42" spans="1:12" x14ac:dyDescent="0.25">
      <c r="A42" s="14" t="s">
        <v>54</v>
      </c>
      <c r="B42" s="18">
        <v>0</v>
      </c>
      <c r="C42" s="18">
        <v>3500</v>
      </c>
      <c r="D42" s="18">
        <v>1200</v>
      </c>
      <c r="E42" s="34">
        <v>1700</v>
      </c>
      <c r="F42" s="18">
        <v>1200</v>
      </c>
      <c r="G42" s="18">
        <v>1200</v>
      </c>
      <c r="H42" s="18">
        <v>0</v>
      </c>
      <c r="I42" s="18">
        <v>1250</v>
      </c>
      <c r="J42" s="18">
        <v>0</v>
      </c>
      <c r="K42" s="18">
        <v>2000</v>
      </c>
      <c r="L42" s="65"/>
    </row>
    <row r="43" spans="1:12" x14ac:dyDescent="0.25">
      <c r="A43" s="14" t="s">
        <v>4</v>
      </c>
      <c r="B43" s="18">
        <v>500</v>
      </c>
      <c r="C43" s="18">
        <v>500</v>
      </c>
      <c r="D43" s="18">
        <v>100</v>
      </c>
      <c r="E43" s="34">
        <v>250</v>
      </c>
      <c r="F43" s="18">
        <v>250</v>
      </c>
      <c r="G43" s="18">
        <v>250</v>
      </c>
      <c r="H43" s="18">
        <v>225</v>
      </c>
      <c r="I43" s="18">
        <v>250</v>
      </c>
      <c r="J43" s="18">
        <v>250</v>
      </c>
      <c r="K43" s="18">
        <v>250</v>
      </c>
      <c r="L43" s="49" t="s">
        <v>40</v>
      </c>
    </row>
    <row r="44" spans="1:12" x14ac:dyDescent="0.25">
      <c r="A44" s="14" t="s">
        <v>2</v>
      </c>
      <c r="B44" s="18">
        <v>1500</v>
      </c>
      <c r="C44" s="20">
        <v>1500</v>
      </c>
      <c r="D44" s="18">
        <v>600</v>
      </c>
      <c r="E44" s="18">
        <v>600</v>
      </c>
      <c r="F44" s="18">
        <v>350</v>
      </c>
      <c r="G44" s="18">
        <v>350</v>
      </c>
      <c r="H44" s="18">
        <v>0</v>
      </c>
      <c r="I44" s="18">
        <v>350</v>
      </c>
      <c r="J44" s="18">
        <v>300</v>
      </c>
      <c r="K44" s="18">
        <v>300</v>
      </c>
      <c r="L44" s="49"/>
    </row>
    <row r="45" spans="1:12" x14ac:dyDescent="0.25">
      <c r="A45" s="51" t="s">
        <v>81</v>
      </c>
      <c r="B45" s="53">
        <f>SUM(B42:B44)</f>
        <v>2000</v>
      </c>
      <c r="C45" s="53">
        <f>SUM(C41:C44)</f>
        <v>5500</v>
      </c>
      <c r="D45" s="53">
        <f t="shared" ref="D45:J45" si="1">SUM(D42:D44)</f>
        <v>1900</v>
      </c>
      <c r="E45" s="53">
        <f t="shared" si="1"/>
        <v>2550</v>
      </c>
      <c r="F45" s="53">
        <f t="shared" si="1"/>
        <v>1800</v>
      </c>
      <c r="G45" s="53">
        <f t="shared" si="1"/>
        <v>1800</v>
      </c>
      <c r="H45" s="53">
        <f t="shared" si="1"/>
        <v>225</v>
      </c>
      <c r="I45" s="53">
        <f t="shared" si="1"/>
        <v>1850</v>
      </c>
      <c r="J45" s="53">
        <f t="shared" si="1"/>
        <v>550</v>
      </c>
      <c r="K45" s="53">
        <f>SUM(K42:K44)</f>
        <v>2550</v>
      </c>
      <c r="L45" s="49"/>
    </row>
    <row r="46" spans="1:12" x14ac:dyDescent="0.25">
      <c r="A46" s="16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43"/>
    </row>
    <row r="47" spans="1:12" x14ac:dyDescent="0.25">
      <c r="A47" s="13" t="s">
        <v>27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43"/>
    </row>
    <row r="48" spans="1:12" x14ac:dyDescent="0.25">
      <c r="A48" s="14" t="s">
        <v>73</v>
      </c>
      <c r="B48" s="61">
        <v>600</v>
      </c>
      <c r="C48" s="61">
        <v>600</v>
      </c>
      <c r="D48" s="61">
        <v>720</v>
      </c>
      <c r="E48" s="61">
        <v>760</v>
      </c>
      <c r="F48" s="61">
        <v>840</v>
      </c>
      <c r="G48" s="61">
        <v>840</v>
      </c>
      <c r="H48" s="61">
        <v>840</v>
      </c>
      <c r="I48" s="61">
        <v>840</v>
      </c>
      <c r="J48" s="18">
        <v>1200</v>
      </c>
      <c r="K48" s="18">
        <v>1200</v>
      </c>
      <c r="L48" s="66"/>
    </row>
    <row r="49" spans="1:14" x14ac:dyDescent="0.25">
      <c r="A49" s="16" t="s">
        <v>15</v>
      </c>
      <c r="B49" s="18">
        <v>1300</v>
      </c>
      <c r="C49" s="18">
        <v>1300</v>
      </c>
      <c r="D49" s="18">
        <v>1080</v>
      </c>
      <c r="E49" s="18">
        <v>1080</v>
      </c>
      <c r="F49" s="18">
        <v>1080</v>
      </c>
      <c r="G49" s="18">
        <v>1080</v>
      </c>
      <c r="H49" s="18">
        <v>1080</v>
      </c>
      <c r="I49" s="18">
        <v>1600</v>
      </c>
      <c r="J49" s="18">
        <v>1300</v>
      </c>
      <c r="K49" s="18">
        <v>2800</v>
      </c>
      <c r="L49" s="49" t="s">
        <v>67</v>
      </c>
    </row>
    <row r="50" spans="1:14" x14ac:dyDescent="0.25">
      <c r="A50" s="16" t="s">
        <v>5</v>
      </c>
      <c r="B50" s="18">
        <v>350</v>
      </c>
      <c r="C50" s="18">
        <v>350</v>
      </c>
      <c r="D50" s="18">
        <v>350</v>
      </c>
      <c r="E50" s="18">
        <v>350</v>
      </c>
      <c r="F50" s="18">
        <v>360</v>
      </c>
      <c r="G50" s="18">
        <v>360</v>
      </c>
      <c r="H50" s="18">
        <v>250</v>
      </c>
      <c r="I50" s="18">
        <v>360</v>
      </c>
      <c r="J50" s="18">
        <v>360</v>
      </c>
      <c r="K50" s="18">
        <v>360</v>
      </c>
      <c r="L50" s="49"/>
    </row>
    <row r="51" spans="1:14" x14ac:dyDescent="0.25">
      <c r="A51" s="14" t="s">
        <v>65</v>
      </c>
      <c r="B51" s="18">
        <v>500</v>
      </c>
      <c r="C51" s="18">
        <v>500</v>
      </c>
      <c r="D51" s="18">
        <v>200</v>
      </c>
      <c r="E51" s="34">
        <v>400</v>
      </c>
      <c r="F51" s="18">
        <v>400</v>
      </c>
      <c r="G51" s="18">
        <v>400</v>
      </c>
      <c r="H51" s="18">
        <v>630</v>
      </c>
      <c r="I51" s="18">
        <v>960</v>
      </c>
      <c r="J51" s="18">
        <v>900</v>
      </c>
      <c r="K51" s="18">
        <v>500</v>
      </c>
      <c r="L51" s="49" t="s">
        <v>66</v>
      </c>
    </row>
    <row r="52" spans="1:14" x14ac:dyDescent="0.25">
      <c r="A52" s="14" t="s">
        <v>16</v>
      </c>
      <c r="B52" s="18">
        <v>3800</v>
      </c>
      <c r="C52" s="20">
        <v>3800</v>
      </c>
      <c r="D52" s="18">
        <v>3800</v>
      </c>
      <c r="E52" s="18">
        <v>3800</v>
      </c>
      <c r="F52" s="18">
        <v>3800</v>
      </c>
      <c r="G52" s="18">
        <v>3800</v>
      </c>
      <c r="H52" s="18">
        <v>4200</v>
      </c>
      <c r="I52" s="18">
        <v>3900</v>
      </c>
      <c r="J52" s="18">
        <v>3500</v>
      </c>
      <c r="K52" s="18">
        <v>3500</v>
      </c>
      <c r="L52" s="49"/>
    </row>
    <row r="53" spans="1:14" x14ac:dyDescent="0.25">
      <c r="A53" s="51" t="s">
        <v>81</v>
      </c>
      <c r="B53" s="53">
        <f>SUM(B48:B52)</f>
        <v>6550</v>
      </c>
      <c r="C53" s="53">
        <v>6550</v>
      </c>
      <c r="D53" s="53">
        <f t="shared" ref="D53:I53" si="2">SUM(D48:D52)</f>
        <v>6150</v>
      </c>
      <c r="E53" s="53">
        <f t="shared" si="2"/>
        <v>6390</v>
      </c>
      <c r="F53" s="53">
        <f t="shared" si="2"/>
        <v>6480</v>
      </c>
      <c r="G53" s="53">
        <f t="shared" si="2"/>
        <v>6480</v>
      </c>
      <c r="H53" s="53">
        <f t="shared" si="2"/>
        <v>7000</v>
      </c>
      <c r="I53" s="53">
        <f t="shared" si="2"/>
        <v>7660</v>
      </c>
      <c r="J53" s="53">
        <f>SUM(J48:J52)</f>
        <v>7260</v>
      </c>
      <c r="K53" s="53">
        <f>SUM(K48:K52)</f>
        <v>8360</v>
      </c>
      <c r="L53" s="49"/>
    </row>
    <row r="54" spans="1:14" x14ac:dyDescent="0.25">
      <c r="A54" s="1"/>
      <c r="B54" s="22"/>
      <c r="C54" s="18"/>
      <c r="D54" s="22"/>
      <c r="E54" s="22"/>
      <c r="F54" s="22"/>
      <c r="G54" s="22"/>
      <c r="H54" s="22"/>
      <c r="I54" s="22"/>
      <c r="J54" s="22"/>
      <c r="K54" s="22"/>
      <c r="L54" s="49"/>
    </row>
    <row r="55" spans="1:14" x14ac:dyDescent="0.25">
      <c r="A55" s="2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49"/>
    </row>
    <row r="56" spans="1:14" x14ac:dyDescent="0.25">
      <c r="A56" s="16" t="s">
        <v>56</v>
      </c>
      <c r="B56" s="18">
        <v>29988</v>
      </c>
      <c r="C56" s="18">
        <v>29988</v>
      </c>
      <c r="D56" s="18">
        <v>21500</v>
      </c>
      <c r="E56" s="18">
        <v>21500</v>
      </c>
      <c r="F56" s="18">
        <v>22360</v>
      </c>
      <c r="G56" s="18">
        <v>22360</v>
      </c>
      <c r="H56" s="18">
        <v>21300</v>
      </c>
      <c r="I56" s="18">
        <v>22150</v>
      </c>
      <c r="J56" s="18">
        <v>22500</v>
      </c>
      <c r="K56" s="18">
        <v>23300</v>
      </c>
      <c r="L56" s="49" t="s">
        <v>64</v>
      </c>
    </row>
    <row r="57" spans="1:14" x14ac:dyDescent="0.25">
      <c r="A57" s="16" t="s">
        <v>28</v>
      </c>
      <c r="B57" s="18">
        <v>8569</v>
      </c>
      <c r="C57" s="18">
        <v>8569</v>
      </c>
      <c r="D57" s="18">
        <v>8870</v>
      </c>
      <c r="E57" s="18">
        <v>8870</v>
      </c>
      <c r="F57" s="18">
        <v>9000</v>
      </c>
      <c r="G57" s="18">
        <v>9100</v>
      </c>
      <c r="H57" s="18">
        <v>9070</v>
      </c>
      <c r="I57" s="18">
        <v>9500</v>
      </c>
      <c r="J57" s="18">
        <v>10940</v>
      </c>
      <c r="K57" s="18">
        <v>11550</v>
      </c>
      <c r="L57" s="59" t="s">
        <v>59</v>
      </c>
    </row>
    <row r="58" spans="1:14" x14ac:dyDescent="0.25">
      <c r="A58" s="14" t="s">
        <v>17</v>
      </c>
      <c r="B58" s="18">
        <v>3321</v>
      </c>
      <c r="C58" s="18">
        <v>3321</v>
      </c>
      <c r="D58" s="18">
        <v>3440</v>
      </c>
      <c r="E58" s="18">
        <v>3440</v>
      </c>
      <c r="F58" s="18">
        <v>3550</v>
      </c>
      <c r="G58" s="18">
        <v>3570</v>
      </c>
      <c r="H58" s="18">
        <v>3550</v>
      </c>
      <c r="I58" s="18">
        <v>3680</v>
      </c>
      <c r="J58" s="18">
        <v>4290</v>
      </c>
      <c r="K58" s="18">
        <v>4530</v>
      </c>
      <c r="L58" s="43" t="s">
        <v>53</v>
      </c>
    </row>
    <row r="59" spans="1:14" x14ac:dyDescent="0.25">
      <c r="A59" s="14" t="s">
        <v>75</v>
      </c>
      <c r="B59" s="18">
        <v>72012</v>
      </c>
      <c r="C59" s="18">
        <v>72012</v>
      </c>
      <c r="D59" s="18">
        <v>74700</v>
      </c>
      <c r="E59" s="18">
        <v>74700</v>
      </c>
      <c r="F59" s="18">
        <v>76950</v>
      </c>
      <c r="G59" s="18">
        <v>77200</v>
      </c>
      <c r="H59" s="18">
        <v>76975</v>
      </c>
      <c r="I59" s="18">
        <v>81090</v>
      </c>
      <c r="J59" s="18">
        <v>92900</v>
      </c>
      <c r="K59" s="18">
        <v>97400</v>
      </c>
      <c r="L59" s="65"/>
      <c r="N59" s="60"/>
    </row>
    <row r="60" spans="1:14" x14ac:dyDescent="0.25">
      <c r="A60" s="16" t="s">
        <v>76</v>
      </c>
      <c r="B60" s="18">
        <v>38690</v>
      </c>
      <c r="C60" s="18">
        <v>38690</v>
      </c>
      <c r="D60" s="18">
        <v>39900</v>
      </c>
      <c r="E60" s="18">
        <v>39900</v>
      </c>
      <c r="F60" s="18">
        <v>41100</v>
      </c>
      <c r="G60" s="18">
        <v>41600</v>
      </c>
      <c r="H60" s="18">
        <v>41220</v>
      </c>
      <c r="I60" s="18">
        <v>42950</v>
      </c>
      <c r="J60" s="18">
        <v>50200</v>
      </c>
      <c r="K60" s="18">
        <v>53100</v>
      </c>
      <c r="L60" s="65"/>
    </row>
    <row r="61" spans="1:14" x14ac:dyDescent="0.25">
      <c r="A61" s="14" t="s">
        <v>77</v>
      </c>
      <c r="B61" s="18">
        <v>3000</v>
      </c>
      <c r="C61" s="18">
        <v>3000</v>
      </c>
      <c r="D61" s="18">
        <v>1320</v>
      </c>
      <c r="E61" s="18">
        <v>1320</v>
      </c>
      <c r="F61" s="18">
        <v>1320</v>
      </c>
      <c r="G61" s="22">
        <v>420</v>
      </c>
      <c r="H61" s="18">
        <v>0</v>
      </c>
      <c r="I61" s="18">
        <v>800</v>
      </c>
      <c r="J61" s="18">
        <v>200</v>
      </c>
      <c r="K61" s="18">
        <v>100</v>
      </c>
      <c r="L61" s="45"/>
    </row>
    <row r="62" spans="1:14" x14ac:dyDescent="0.25">
      <c r="A62" s="16" t="s">
        <v>78</v>
      </c>
      <c r="B62" s="15">
        <v>3100</v>
      </c>
      <c r="C62">
        <v>0</v>
      </c>
      <c r="D62" s="18">
        <v>3100</v>
      </c>
      <c r="E62" s="34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43"/>
    </row>
    <row r="63" spans="1:14" x14ac:dyDescent="0.25">
      <c r="A63" s="51" t="s">
        <v>81</v>
      </c>
      <c r="B63" s="53">
        <f t="shared" ref="B63:F63" si="3">SUM(B56:B62)</f>
        <v>158680</v>
      </c>
      <c r="C63" s="53">
        <f t="shared" si="3"/>
        <v>155580</v>
      </c>
      <c r="D63" s="53">
        <f t="shared" si="3"/>
        <v>152830</v>
      </c>
      <c r="E63" s="53">
        <f t="shared" si="3"/>
        <v>149730</v>
      </c>
      <c r="F63" s="53">
        <f t="shared" si="3"/>
        <v>154280</v>
      </c>
      <c r="G63" s="53">
        <f>SUM(G56:G62)</f>
        <v>154250</v>
      </c>
      <c r="H63" s="53">
        <f>SUM(H56:H62)</f>
        <v>152115</v>
      </c>
      <c r="I63" s="53">
        <f t="shared" ref="I63" si="4">SUM(I56:I62)</f>
        <v>160170</v>
      </c>
      <c r="J63" s="53">
        <f>SUM(J56:J62)</f>
        <v>181030</v>
      </c>
      <c r="K63" s="53">
        <f>SUM(K56:K62)</f>
        <v>189980</v>
      </c>
      <c r="L63" s="43"/>
    </row>
    <row r="64" spans="1:14" x14ac:dyDescent="0.25">
      <c r="A64" s="23"/>
      <c r="B64" s="15"/>
      <c r="C64" s="24"/>
      <c r="D64" s="62"/>
      <c r="E64" s="62"/>
      <c r="F64" s="62"/>
      <c r="G64" s="62"/>
      <c r="H64" s="62"/>
      <c r="I64" s="62"/>
      <c r="J64" s="62"/>
      <c r="K64" s="62"/>
      <c r="L64" s="43"/>
    </row>
    <row r="65" spans="1:12" x14ac:dyDescent="0.25">
      <c r="A65" s="13" t="s">
        <v>29</v>
      </c>
      <c r="B65" s="24"/>
      <c r="C65" s="3"/>
      <c r="D65" s="24"/>
      <c r="E65" s="24"/>
      <c r="F65" s="24"/>
      <c r="G65" s="24"/>
      <c r="H65" s="24"/>
      <c r="I65" s="24"/>
      <c r="J65" s="24"/>
      <c r="K65" s="24"/>
      <c r="L65" s="43"/>
    </row>
    <row r="66" spans="1:12" x14ac:dyDescent="0.25">
      <c r="A66" s="14" t="s">
        <v>0</v>
      </c>
      <c r="B66" s="25">
        <v>4200</v>
      </c>
      <c r="C66" s="18">
        <v>4500</v>
      </c>
      <c r="D66" s="25">
        <v>5000</v>
      </c>
      <c r="E66" s="25">
        <v>5000</v>
      </c>
      <c r="F66" s="25">
        <v>5000</v>
      </c>
      <c r="G66" s="25">
        <v>5000</v>
      </c>
      <c r="H66" s="25">
        <v>5000</v>
      </c>
      <c r="I66" s="25">
        <v>5200</v>
      </c>
      <c r="J66" s="25">
        <v>7300</v>
      </c>
      <c r="K66" s="25">
        <v>7500</v>
      </c>
      <c r="L66" s="43"/>
    </row>
    <row r="67" spans="1:12" x14ac:dyDescent="0.25">
      <c r="A67" s="14" t="s">
        <v>30</v>
      </c>
      <c r="B67" s="18">
        <v>250</v>
      </c>
      <c r="C67" s="24">
        <v>250</v>
      </c>
      <c r="D67" s="18">
        <v>120</v>
      </c>
      <c r="E67" s="18">
        <v>120</v>
      </c>
      <c r="F67" s="18">
        <v>120</v>
      </c>
      <c r="G67" s="18">
        <v>120</v>
      </c>
      <c r="H67" s="18">
        <v>95</v>
      </c>
      <c r="I67" s="18">
        <v>120</v>
      </c>
      <c r="J67" s="18">
        <v>120</v>
      </c>
      <c r="K67" s="18">
        <v>120</v>
      </c>
      <c r="L67" s="43" t="s">
        <v>63</v>
      </c>
    </row>
    <row r="68" spans="1:12" x14ac:dyDescent="0.25">
      <c r="A68" s="14" t="s">
        <v>82</v>
      </c>
      <c r="B68" s="24">
        <v>15320</v>
      </c>
      <c r="C68" s="26">
        <v>13425</v>
      </c>
      <c r="D68" s="24">
        <v>14000</v>
      </c>
      <c r="E68" s="24">
        <v>14000</v>
      </c>
      <c r="F68" s="24">
        <v>12260</v>
      </c>
      <c r="G68" s="36">
        <v>12360</v>
      </c>
      <c r="H68" s="24">
        <v>12285</v>
      </c>
      <c r="I68" s="24">
        <v>13600</v>
      </c>
      <c r="J68" s="67">
        <v>12700</v>
      </c>
      <c r="K68" s="15">
        <v>10000</v>
      </c>
      <c r="L68" s="65"/>
    </row>
    <row r="69" spans="1:12" x14ac:dyDescent="0.25">
      <c r="A69" s="14" t="s">
        <v>39</v>
      </c>
      <c r="B69" s="24"/>
      <c r="C69" s="26"/>
      <c r="D69" s="24">
        <v>0</v>
      </c>
      <c r="E69" s="24">
        <v>0</v>
      </c>
      <c r="F69" s="24">
        <v>3100</v>
      </c>
      <c r="G69" s="39">
        <v>800</v>
      </c>
      <c r="H69" s="24">
        <v>0</v>
      </c>
      <c r="I69" s="24">
        <v>2000</v>
      </c>
      <c r="J69" s="24">
        <v>6450</v>
      </c>
      <c r="K69" s="24">
        <v>3700</v>
      </c>
      <c r="L69" s="45"/>
    </row>
    <row r="70" spans="1:12" x14ac:dyDescent="0.25">
      <c r="A70" s="14" t="s">
        <v>31</v>
      </c>
      <c r="B70" s="24">
        <v>0</v>
      </c>
      <c r="C70" s="24">
        <v>0</v>
      </c>
      <c r="D70" s="24">
        <v>3000</v>
      </c>
      <c r="E70" s="35">
        <v>3116</v>
      </c>
      <c r="F70" s="24">
        <v>3000</v>
      </c>
      <c r="G70" s="36">
        <v>3250</v>
      </c>
      <c r="H70" s="24">
        <v>3250</v>
      </c>
      <c r="I70" s="24">
        <v>3000</v>
      </c>
      <c r="J70" s="24">
        <v>1000</v>
      </c>
      <c r="K70" s="24">
        <v>1000</v>
      </c>
      <c r="L70" s="63"/>
    </row>
    <row r="71" spans="1:12" x14ac:dyDescent="0.25">
      <c r="A71" s="14" t="s">
        <v>18</v>
      </c>
      <c r="B71" s="24">
        <v>15000</v>
      </c>
      <c r="C71" s="24">
        <v>15000</v>
      </c>
      <c r="D71" s="24">
        <v>10000</v>
      </c>
      <c r="E71" s="24">
        <v>10000</v>
      </c>
      <c r="F71" s="24">
        <v>10000</v>
      </c>
      <c r="G71" s="24">
        <v>10000</v>
      </c>
      <c r="H71" s="24">
        <v>2400</v>
      </c>
      <c r="I71" s="24">
        <v>8870</v>
      </c>
      <c r="J71" s="24">
        <v>5000</v>
      </c>
      <c r="K71" s="24">
        <v>2000</v>
      </c>
      <c r="L71" s="45"/>
    </row>
    <row r="72" spans="1:12" x14ac:dyDescent="0.25">
      <c r="A72" s="14" t="s">
        <v>47</v>
      </c>
      <c r="B72" s="24"/>
      <c r="C72" s="27"/>
      <c r="D72" s="24"/>
      <c r="E72" s="24"/>
      <c r="F72" s="24"/>
      <c r="G72" s="24"/>
      <c r="H72" s="24">
        <v>0</v>
      </c>
      <c r="I72" s="24"/>
      <c r="J72" s="24">
        <v>2500</v>
      </c>
      <c r="K72" s="24">
        <v>2500</v>
      </c>
      <c r="L72" s="65"/>
    </row>
    <row r="73" spans="1:12" x14ac:dyDescent="0.25">
      <c r="A73" s="14" t="s">
        <v>74</v>
      </c>
      <c r="B73" s="24">
        <v>1500</v>
      </c>
      <c r="C73" s="27">
        <v>1500</v>
      </c>
      <c r="D73" s="24">
        <v>1500</v>
      </c>
      <c r="E73" s="35">
        <v>2000</v>
      </c>
      <c r="F73" s="24">
        <v>1500</v>
      </c>
      <c r="G73" s="36">
        <v>3550</v>
      </c>
      <c r="H73" s="24">
        <v>2435</v>
      </c>
      <c r="I73" s="24">
        <v>2000</v>
      </c>
      <c r="J73" s="24">
        <v>0</v>
      </c>
      <c r="K73" s="24">
        <v>1000</v>
      </c>
      <c r="L73" s="46"/>
    </row>
    <row r="74" spans="1:12" x14ac:dyDescent="0.25">
      <c r="A74" s="55" t="s">
        <v>81</v>
      </c>
      <c r="B74" s="54">
        <f t="shared" ref="B74:G74" si="5">SUM(B66:B73)</f>
        <v>36270</v>
      </c>
      <c r="C74" s="54">
        <f t="shared" si="5"/>
        <v>34675</v>
      </c>
      <c r="D74" s="54">
        <f t="shared" si="5"/>
        <v>33620</v>
      </c>
      <c r="E74" s="54">
        <f t="shared" si="5"/>
        <v>34236</v>
      </c>
      <c r="F74" s="54">
        <f t="shared" si="5"/>
        <v>34980</v>
      </c>
      <c r="G74" s="54">
        <f t="shared" si="5"/>
        <v>35080</v>
      </c>
      <c r="H74" s="54"/>
      <c r="I74" s="54">
        <f t="shared" ref="I74" si="6">SUM(I66:I73)</f>
        <v>34790</v>
      </c>
      <c r="J74" s="54">
        <f>SUM(J66:J73)</f>
        <v>35070</v>
      </c>
      <c r="K74" s="54">
        <f>SUM(K66:K73)</f>
        <v>27820</v>
      </c>
      <c r="L74" s="43"/>
    </row>
    <row r="75" spans="1:12" x14ac:dyDescent="0.25">
      <c r="A75" s="13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6"/>
    </row>
    <row r="76" spans="1:12" x14ac:dyDescent="0.25">
      <c r="A76" s="55" t="s">
        <v>84</v>
      </c>
      <c r="B76" s="56">
        <f>(B34+B39+B45+B53+B63+B74)</f>
        <v>219342</v>
      </c>
      <c r="C76" s="56">
        <f>(C34+C39+C45+C53+C63+C74)</f>
        <v>219242</v>
      </c>
      <c r="D76" s="56">
        <f>(D34+D39+D45+D53+D63+D74)</f>
        <v>212120</v>
      </c>
      <c r="E76" s="56">
        <f>(E34+E39+E45+E53+E63+E74)</f>
        <v>212620</v>
      </c>
      <c r="F76" s="56">
        <f>+(F34+F39+F45+F53+F63+F74)</f>
        <v>215560</v>
      </c>
      <c r="G76" s="56">
        <f>+(G34+G39+G45+G53+G63+G74)</f>
        <v>215560</v>
      </c>
      <c r="H76" s="56"/>
      <c r="I76" s="56">
        <f>+(I34+I39+I45+I53+I63+I74)</f>
        <v>223060</v>
      </c>
      <c r="J76" s="56">
        <f>(J34+J39+J45+J53+J63+J74)</f>
        <v>247060</v>
      </c>
      <c r="K76" s="56">
        <v>279710</v>
      </c>
      <c r="L76" s="6"/>
    </row>
    <row r="77" spans="1:12" x14ac:dyDescent="0.25">
      <c r="A77" s="31" t="s">
        <v>87</v>
      </c>
      <c r="B77" s="29">
        <v>253024</v>
      </c>
      <c r="C77" s="29">
        <v>253024</v>
      </c>
      <c r="D77" s="29">
        <f>D10</f>
        <v>229530</v>
      </c>
      <c r="E77" s="29">
        <f>E10</f>
        <v>229530</v>
      </c>
      <c r="F77" s="29">
        <f>+F10</f>
        <v>235584</v>
      </c>
      <c r="G77" s="29">
        <f>+G10</f>
        <v>235584</v>
      </c>
      <c r="H77" s="38"/>
      <c r="I77" s="38">
        <f>+I10</f>
        <v>244373</v>
      </c>
      <c r="J77" s="12">
        <f>+J10</f>
        <v>262710</v>
      </c>
      <c r="K77" s="12">
        <v>249880</v>
      </c>
      <c r="L77" s="6"/>
    </row>
    <row r="78" spans="1:12" x14ac:dyDescent="0.25">
      <c r="A78" s="32" t="s">
        <v>85</v>
      </c>
      <c r="B78" s="30">
        <v>32145</v>
      </c>
      <c r="C78" s="30">
        <v>32145</v>
      </c>
      <c r="D78" s="30">
        <f>(D77-D76)</f>
        <v>17410</v>
      </c>
      <c r="E78" s="30">
        <f>(E77-E76)</f>
        <v>16910</v>
      </c>
      <c r="F78" s="30">
        <f>(F77-F76)</f>
        <v>20024</v>
      </c>
      <c r="G78" s="30">
        <v>18324</v>
      </c>
      <c r="H78" s="30"/>
      <c r="I78" s="30">
        <f>(I77-I76)</f>
        <v>21313</v>
      </c>
      <c r="J78" s="30">
        <f>(J77-J76)</f>
        <v>15650</v>
      </c>
      <c r="K78" s="30">
        <v>29830</v>
      </c>
      <c r="L78" s="6"/>
    </row>
    <row r="79" spans="1:12" x14ac:dyDescent="0.2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6"/>
    </row>
    <row r="82" spans="10:11" x14ac:dyDescent="0.25">
      <c r="J82" s="57"/>
      <c r="K82" s="57"/>
    </row>
  </sheetData>
  <mergeCells count="10">
    <mergeCell ref="A1:L2"/>
    <mergeCell ref="A3:A4"/>
    <mergeCell ref="L3:L4"/>
    <mergeCell ref="B3:B4"/>
    <mergeCell ref="C3:C4"/>
    <mergeCell ref="D3:D4"/>
    <mergeCell ref="F3:F4"/>
    <mergeCell ref="E3:E4"/>
    <mergeCell ref="G3:G4"/>
    <mergeCell ref="I3:I4"/>
  </mergeCells>
  <printOptions horizontalCentered="1"/>
  <pageMargins left="0.36" right="0.25" top="0.36" bottom="0.26" header="0.85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Adopted Budget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CCGCD</dc:creator>
  <cp:lastModifiedBy>Kim Ferguson</cp:lastModifiedBy>
  <cp:lastPrinted>2023-09-14T20:23:56Z</cp:lastPrinted>
  <dcterms:created xsi:type="dcterms:W3CDTF">2013-07-24T15:49:03Z</dcterms:created>
  <dcterms:modified xsi:type="dcterms:W3CDTF">2024-06-12T19:08:56Z</dcterms:modified>
</cp:coreProperties>
</file>